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icio" sheetId="1" state="visible" r:id="rId1"/>
    <sheet xmlns:r="http://schemas.openxmlformats.org/officeDocument/2006/relationships" name="Categorías" sheetId="2" state="visible" r:id="rId2"/>
    <sheet xmlns:r="http://schemas.openxmlformats.org/officeDocument/2006/relationships" name="Productos" sheetId="3" state="visible" r:id="rId3"/>
    <sheet xmlns:r="http://schemas.openxmlformats.org/officeDocument/2006/relationships" name="Movimiento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 #,##0.00"/>
    <numFmt numFmtId="165" formatCode="dd/mm/aaaa"/>
  </numFmts>
  <fonts count="6">
    <font>
      <name val="Calibri"/>
      <family val="2"/>
      <color theme="1"/>
      <sz val="11"/>
      <scheme val="minor"/>
    </font>
    <font>
      <b val="1"/>
      <color rgb="00C00000"/>
      <sz val="12"/>
    </font>
    <font>
      <b val="1"/>
      <color rgb="001F4E79"/>
      <sz val="18"/>
    </font>
    <font>
      <b val="1"/>
      <sz val="12"/>
    </font>
    <font>
      <i val="1"/>
      <color rgb="00808080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wrapText="1"/>
    </xf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3" borderId="1" applyProtection="1" pivotButton="0" quotePrefix="0" xfId="0">
      <protection locked="0" hidden="0"/>
    </xf>
    <xf numFmtId="164" fontId="0" fillId="3" borderId="1" applyProtection="1" pivotButton="0" quotePrefix="0" xfId="0">
      <protection locked="0" hidden="0"/>
    </xf>
    <xf numFmtId="0" fontId="0" fillId="4" borderId="1" pivotButton="0" quotePrefix="0" xfId="0"/>
    <xf numFmtId="0" fontId="0" fillId="4" borderId="1" applyAlignment="1" pivotButton="0" quotePrefix="0" xfId="0">
      <alignment horizontal="center"/>
    </xf>
    <xf numFmtId="164" fontId="0" fillId="4" borderId="1" pivotButton="0" quotePrefix="0" xfId="0"/>
    <xf numFmtId="165" fontId="0" fillId="3" borderId="1" applyProtection="1" pivotButton="0" quotePrefix="0" xfId="0">
      <protection locked="0" hidden="0"/>
    </xf>
  </cellXfs>
  <cellStyles count="1">
    <cellStyle name="Normal" xfId="0" builtinId="0" hidden="0"/>
  </cellStyles>
  <dxfs count="1">
    <dxf>
      <fill>
        <patternFill patternType="solid">
          <fgColor rgb="00F8CBAD"/>
          <bgColor rgb="00F8CBA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16" customHeight="1">
      <c r="A1" s="1" t="inlineStr">
        <is>
          <t>Versión gratuita — la versión completa en planillapyme.com</t>
        </is>
      </c>
    </row>
    <row r="2" ht="16" customHeight="1"/>
    <row r="3" ht="16" customHeight="1">
      <c r="A3" s="2" t="inlineStr">
        <is>
          <t>Control de Stock y Ventas</t>
        </is>
      </c>
    </row>
    <row r="4" ht="16" customHeight="1"/>
    <row r="5" ht="16" customHeight="1">
      <c r="A5" s="3" t="inlineStr">
        <is>
          <t>¿Para qué sirve?</t>
        </is>
      </c>
    </row>
    <row r="6" ht="16" customHeight="1">
      <c r="A6" s="4" t="inlineStr">
        <is>
          <t>Controlá el stock de tu negocio, registrá entradas y ventas, y sabé qué productos tenés que reponer, todo calculado automáticamente.</t>
        </is>
      </c>
    </row>
    <row r="7" ht="16" customHeight="1"/>
    <row r="8" ht="16" customHeight="1">
      <c r="A8" s="3" t="inlineStr">
        <is>
          <t>¿Cómo usarla?</t>
        </is>
      </c>
    </row>
    <row r="9" ht="16" customHeight="1">
      <c r="A9" t="inlineStr">
        <is>
          <t>1. Cargá tus categorías de productos en la hoja Categorías.</t>
        </is>
      </c>
    </row>
    <row r="10" ht="16" customHeight="1">
      <c r="A10" t="inlineStr">
        <is>
          <t>2. Completá tus productos en la hoja Productos (código, nombre, categoría, costo, precio, stock inicial y mínimo).</t>
        </is>
      </c>
    </row>
    <row r="11" ht="16" customHeight="1">
      <c r="A11" t="inlineStr">
        <is>
          <t>3. Registrá cada entrada de mercadería o venta en la hoja Movimientos.</t>
        </is>
      </c>
    </row>
    <row r="12" ht="16" customHeight="1">
      <c r="A12" t="inlineStr">
        <is>
          <t>4. El stock actual y las alertas de REPONER se actualizan solos en Productos.</t>
        </is>
      </c>
    </row>
    <row r="13" ht="16" customHeight="1"/>
    <row r="14" ht="16" customHeight="1">
      <c r="A14" t="inlineStr">
        <is>
          <t>Esta versión gratuita incluye hasta 15 productos y 15 movimientos, sin la hoja Resumen.</t>
        </is>
      </c>
    </row>
    <row r="15" ht="16" customHeight="1"/>
    <row r="16" ht="16" customHeight="1"/>
    <row r="17" ht="16" customHeight="1">
      <c r="A17" s="5" t="inlineStr">
        <is>
          <t>PlanillaPyme — planillapyme.com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</cols>
  <sheetData>
    <row r="1">
      <c r="A1" s="6" t="inlineStr">
        <is>
          <t>Categoría</t>
        </is>
      </c>
    </row>
    <row r="2">
      <c r="A2" s="7" t="inlineStr">
        <is>
          <t>Almacén</t>
        </is>
      </c>
    </row>
    <row r="3">
      <c r="A3" s="7" t="inlineStr">
        <is>
          <t>Bebidas</t>
        </is>
      </c>
    </row>
    <row r="4">
      <c r="A4" s="7" t="inlineStr">
        <is>
          <t>Limpieza</t>
        </is>
      </c>
    </row>
    <row r="5">
      <c r="A5" s="7" t="inlineStr">
        <is>
          <t>Kiosco</t>
        </is>
      </c>
    </row>
    <row r="6">
      <c r="A6" s="7" t="inlineStr">
        <is>
          <t>Varios</t>
        </is>
      </c>
    </row>
    <row r="7">
      <c r="A7" s="7" t="n"/>
    </row>
    <row r="8">
      <c r="A8" s="7" t="n"/>
    </row>
    <row r="9">
      <c r="A9" s="7" t="n"/>
    </row>
    <row r="10">
      <c r="A10" s="7" t="n"/>
    </row>
    <row r="11">
      <c r="A11" s="7" t="n"/>
    </row>
    <row r="12">
      <c r="A12" s="7" t="n"/>
    </row>
    <row r="13">
      <c r="A13" s="7" t="n"/>
    </row>
    <row r="14">
      <c r="A14" s="7" t="n"/>
    </row>
    <row r="15">
      <c r="A15" s="7" t="n"/>
    </row>
    <row r="16">
      <c r="A16" s="7" t="n"/>
    </row>
    <row r="17">
      <c r="A17" s="7" t="n"/>
    </row>
    <row r="18">
      <c r="A18" s="7" t="n"/>
    </row>
    <row r="19">
      <c r="A19" s="7" t="n"/>
    </row>
    <row r="20">
      <c r="A20" s="7" t="n"/>
    </row>
    <row r="21">
      <c r="A21" s="7" t="n"/>
    </row>
    <row r="22">
      <c r="A22" s="7" t="n"/>
    </row>
    <row r="23">
      <c r="A23" s="7" t="n"/>
    </row>
    <row r="24">
      <c r="A24" s="7" t="n"/>
    </row>
    <row r="25">
      <c r="A25" s="7" t="n"/>
    </row>
    <row r="26">
      <c r="A26" s="7" t="n"/>
    </row>
    <row r="27">
      <c r="A27" s="7" t="n"/>
    </row>
    <row r="28">
      <c r="A28" s="7" t="n"/>
    </row>
    <row r="29">
      <c r="A29" s="7" t="n"/>
    </row>
    <row r="30">
      <c r="A30" s="7" t="n"/>
    </row>
    <row r="31">
      <c r="A31" s="7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14" customWidth="1" min="3" max="3"/>
    <col width="12" customWidth="1" min="4" max="4"/>
    <col width="12" customWidth="1" min="5" max="5"/>
    <col width="12" customWidth="1" min="6" max="6"/>
    <col width="12" customWidth="1" min="7" max="7"/>
    <col width="10" customWidth="1" min="8" max="8"/>
    <col width="10" customWidth="1" min="9" max="9"/>
    <col width="12" customWidth="1" min="10" max="10"/>
    <col width="12" customWidth="1" min="11" max="11"/>
    <col width="16" customWidth="1" min="12" max="12"/>
  </cols>
  <sheetData>
    <row r="1">
      <c r="A1" s="6" t="inlineStr">
        <is>
          <t>Código</t>
        </is>
      </c>
      <c r="B1" s="6" t="inlineStr">
        <is>
          <t>Producto</t>
        </is>
      </c>
      <c r="C1" s="6" t="inlineStr">
        <is>
          <t>Categoría</t>
        </is>
      </c>
      <c r="D1" s="6" t="inlineStr">
        <is>
          <t>Costo</t>
        </is>
      </c>
      <c r="E1" s="6" t="inlineStr">
        <is>
          <t>Precio venta</t>
        </is>
      </c>
      <c r="F1" s="6" t="inlineStr">
        <is>
          <t>Stock inicial</t>
        </is>
      </c>
      <c r="G1" s="6" t="inlineStr">
        <is>
          <t>Stock mínimo</t>
        </is>
      </c>
      <c r="H1" s="6" t="inlineStr">
        <is>
          <t>Entradas</t>
        </is>
      </c>
      <c r="I1" s="6" t="inlineStr">
        <is>
          <t>Salidas</t>
        </is>
      </c>
      <c r="J1" s="6" t="inlineStr">
        <is>
          <t>Stock actual</t>
        </is>
      </c>
      <c r="K1" s="6" t="inlineStr">
        <is>
          <t>Alerta</t>
        </is>
      </c>
      <c r="L1" s="6" t="inlineStr">
        <is>
          <t>Valor stock (costo)</t>
        </is>
      </c>
    </row>
    <row r="2">
      <c r="A2" s="7" t="inlineStr">
        <is>
          <t>P001</t>
        </is>
      </c>
      <c r="B2" s="7" t="inlineStr">
        <is>
          <t>Arroz 1kg</t>
        </is>
      </c>
      <c r="C2" s="7" t="inlineStr">
        <is>
          <t>Almacén</t>
        </is>
      </c>
      <c r="D2" s="8" t="n">
        <v>900</v>
      </c>
      <c r="E2" s="8" t="n">
        <v>1500</v>
      </c>
      <c r="F2" s="7" t="n">
        <v>40</v>
      </c>
      <c r="G2" s="7" t="n">
        <v>10</v>
      </c>
      <c r="H2" s="9">
        <f>IF($A2="","",SUMIFS(Movimientos!$D$2:$D$999,Movimientos!$B$2:$B$999,$A2,Movimientos!$C$2:$C$999,"Entrada"))</f>
        <v/>
      </c>
      <c r="I2" s="9">
        <f>IF($A2="","",SUMIFS(Movimientos!$D$2:$D$999,Movimientos!$B$2:$B$999,$A2,Movimientos!$C$2:$C$999,"Venta"))</f>
        <v/>
      </c>
      <c r="J2" s="9">
        <f>IF($A2="","",$F2+$H2-$I2)</f>
        <v/>
      </c>
      <c r="K2" s="10">
        <f>IF($A2="","",IF($J2&lt;=$G2,"REPONER",""))</f>
        <v/>
      </c>
      <c r="L2" s="11">
        <f>IF($A2="","",$J2*$D2)</f>
        <v/>
      </c>
    </row>
    <row r="3">
      <c r="A3" s="7" t="inlineStr">
        <is>
          <t>P002</t>
        </is>
      </c>
      <c r="B3" s="7" t="inlineStr">
        <is>
          <t>Fideos 500g</t>
        </is>
      </c>
      <c r="C3" s="7" t="inlineStr">
        <is>
          <t>Almacén</t>
        </is>
      </c>
      <c r="D3" s="8" t="n">
        <v>500</v>
      </c>
      <c r="E3" s="8" t="n">
        <v>900</v>
      </c>
      <c r="F3" s="7" t="n">
        <v>60</v>
      </c>
      <c r="G3" s="7" t="n">
        <v>15</v>
      </c>
      <c r="H3" s="9">
        <f>IF($A3="","",SUMIFS(Movimientos!$D$2:$D$999,Movimientos!$B$2:$B$999,$A3,Movimientos!$C$2:$C$999,"Entrada"))</f>
        <v/>
      </c>
      <c r="I3" s="9">
        <f>IF($A3="","",SUMIFS(Movimientos!$D$2:$D$999,Movimientos!$B$2:$B$999,$A3,Movimientos!$C$2:$C$999,"Venta"))</f>
        <v/>
      </c>
      <c r="J3" s="9">
        <f>IF($A3="","",$F3+$H3-$I3)</f>
        <v/>
      </c>
      <c r="K3" s="10">
        <f>IF($A3="","",IF($J3&lt;=$G3,"REPONER",""))</f>
        <v/>
      </c>
      <c r="L3" s="11">
        <f>IF($A3="","",$J3*$D3)</f>
        <v/>
      </c>
    </row>
    <row r="4">
      <c r="A4" s="7" t="inlineStr">
        <is>
          <t>P003</t>
        </is>
      </c>
      <c r="B4" s="7" t="inlineStr">
        <is>
          <t>Aceite 900ml</t>
        </is>
      </c>
      <c r="C4" s="7" t="inlineStr">
        <is>
          <t>Almacén</t>
        </is>
      </c>
      <c r="D4" s="8" t="n">
        <v>1600</v>
      </c>
      <c r="E4" s="8" t="n">
        <v>2600</v>
      </c>
      <c r="F4" s="7" t="n">
        <v>30</v>
      </c>
      <c r="G4" s="7" t="n">
        <v>8</v>
      </c>
      <c r="H4" s="9">
        <f>IF($A4="","",SUMIFS(Movimientos!$D$2:$D$999,Movimientos!$B$2:$B$999,$A4,Movimientos!$C$2:$C$999,"Entrada"))</f>
        <v/>
      </c>
      <c r="I4" s="9">
        <f>IF($A4="","",SUMIFS(Movimientos!$D$2:$D$999,Movimientos!$B$2:$B$999,$A4,Movimientos!$C$2:$C$999,"Venta"))</f>
        <v/>
      </c>
      <c r="J4" s="9">
        <f>IF($A4="","",$F4+$H4-$I4)</f>
        <v/>
      </c>
      <c r="K4" s="10">
        <f>IF($A4="","",IF($J4&lt;=$G4,"REPONER",""))</f>
        <v/>
      </c>
      <c r="L4" s="11">
        <f>IF($A4="","",$J4*$D4)</f>
        <v/>
      </c>
    </row>
    <row r="5">
      <c r="A5" s="7" t="inlineStr">
        <is>
          <t>P004</t>
        </is>
      </c>
      <c r="B5" s="7" t="inlineStr">
        <is>
          <t>Coca Cola 1.5L</t>
        </is>
      </c>
      <c r="C5" s="7" t="inlineStr">
        <is>
          <t>Bebidas</t>
        </is>
      </c>
      <c r="D5" s="8" t="n">
        <v>900</v>
      </c>
      <c r="E5" s="8" t="n">
        <v>1700</v>
      </c>
      <c r="F5" s="7" t="n">
        <v>50</v>
      </c>
      <c r="G5" s="7" t="n">
        <v>12</v>
      </c>
      <c r="H5" s="9">
        <f>IF($A5="","",SUMIFS(Movimientos!$D$2:$D$999,Movimientos!$B$2:$B$999,$A5,Movimientos!$C$2:$C$999,"Entrada"))</f>
        <v/>
      </c>
      <c r="I5" s="9">
        <f>IF($A5="","",SUMIFS(Movimientos!$D$2:$D$999,Movimientos!$B$2:$B$999,$A5,Movimientos!$C$2:$C$999,"Venta"))</f>
        <v/>
      </c>
      <c r="J5" s="9">
        <f>IF($A5="","",$F5+$H5-$I5)</f>
        <v/>
      </c>
      <c r="K5" s="10">
        <f>IF($A5="","",IF($J5&lt;=$G5,"REPONER",""))</f>
        <v/>
      </c>
      <c r="L5" s="11">
        <f>IF($A5="","",$J5*$D5)</f>
        <v/>
      </c>
    </row>
    <row r="6">
      <c r="A6" s="7" t="inlineStr">
        <is>
          <t>P005</t>
        </is>
      </c>
      <c r="B6" s="7" t="inlineStr">
        <is>
          <t>Agua mineral 1.5L</t>
        </is>
      </c>
      <c r="C6" s="7" t="inlineStr">
        <is>
          <t>Bebidas</t>
        </is>
      </c>
      <c r="D6" s="8" t="n">
        <v>400</v>
      </c>
      <c r="E6" s="8" t="n">
        <v>800</v>
      </c>
      <c r="F6" s="7" t="n">
        <v>70</v>
      </c>
      <c r="G6" s="7" t="n">
        <v>15</v>
      </c>
      <c r="H6" s="9">
        <f>IF($A6="","",SUMIFS(Movimientos!$D$2:$D$999,Movimientos!$B$2:$B$999,$A6,Movimientos!$C$2:$C$999,"Entrada"))</f>
        <v/>
      </c>
      <c r="I6" s="9">
        <f>IF($A6="","",SUMIFS(Movimientos!$D$2:$D$999,Movimientos!$B$2:$B$999,$A6,Movimientos!$C$2:$C$999,"Venta"))</f>
        <v/>
      </c>
      <c r="J6" s="9">
        <f>IF($A6="","",$F6+$H6-$I6)</f>
        <v/>
      </c>
      <c r="K6" s="10">
        <f>IF($A6="","",IF($J6&lt;=$G6,"REPONER",""))</f>
        <v/>
      </c>
      <c r="L6" s="11">
        <f>IF($A6="","",$J6*$D6)</f>
        <v/>
      </c>
    </row>
    <row r="7">
      <c r="A7" s="7" t="inlineStr">
        <is>
          <t>P006</t>
        </is>
      </c>
      <c r="B7" s="7" t="inlineStr">
        <is>
          <t>Detergente 750ml</t>
        </is>
      </c>
      <c r="C7" s="7" t="inlineStr">
        <is>
          <t>Limpieza</t>
        </is>
      </c>
      <c r="D7" s="8" t="n">
        <v>700</v>
      </c>
      <c r="E7" s="8" t="n">
        <v>1300</v>
      </c>
      <c r="F7" s="7" t="n">
        <v>25</v>
      </c>
      <c r="G7" s="7" t="n">
        <v>6</v>
      </c>
      <c r="H7" s="9">
        <f>IF($A7="","",SUMIFS(Movimientos!$D$2:$D$999,Movimientos!$B$2:$B$999,$A7,Movimientos!$C$2:$C$999,"Entrada"))</f>
        <v/>
      </c>
      <c r="I7" s="9">
        <f>IF($A7="","",SUMIFS(Movimientos!$D$2:$D$999,Movimientos!$B$2:$B$999,$A7,Movimientos!$C$2:$C$999,"Venta"))</f>
        <v/>
      </c>
      <c r="J7" s="9">
        <f>IF($A7="","",$F7+$H7-$I7)</f>
        <v/>
      </c>
      <c r="K7" s="10">
        <f>IF($A7="","",IF($J7&lt;=$G7,"REPONER",""))</f>
        <v/>
      </c>
      <c r="L7" s="11">
        <f>IF($A7="","",$J7*$D7)</f>
        <v/>
      </c>
    </row>
    <row r="8">
      <c r="A8" s="7" t="inlineStr">
        <is>
          <t>P007</t>
        </is>
      </c>
      <c r="B8" s="7" t="inlineStr">
        <is>
          <t>Lavandina 1L</t>
        </is>
      </c>
      <c r="C8" s="7" t="inlineStr">
        <is>
          <t>Limpieza</t>
        </is>
      </c>
      <c r="D8" s="8" t="n">
        <v>500</v>
      </c>
      <c r="E8" s="8" t="n">
        <v>950</v>
      </c>
      <c r="F8" s="7" t="n">
        <v>20</v>
      </c>
      <c r="G8" s="7" t="n">
        <v>6</v>
      </c>
      <c r="H8" s="9">
        <f>IF($A8="","",SUMIFS(Movimientos!$D$2:$D$999,Movimientos!$B$2:$B$999,$A8,Movimientos!$C$2:$C$999,"Entrada"))</f>
        <v/>
      </c>
      <c r="I8" s="9">
        <f>IF($A8="","",SUMIFS(Movimientos!$D$2:$D$999,Movimientos!$B$2:$B$999,$A8,Movimientos!$C$2:$C$999,"Venta"))</f>
        <v/>
      </c>
      <c r="J8" s="9">
        <f>IF($A8="","",$F8+$H8-$I8)</f>
        <v/>
      </c>
      <c r="K8" s="10">
        <f>IF($A8="","",IF($J8&lt;=$G8,"REPONER",""))</f>
        <v/>
      </c>
      <c r="L8" s="11">
        <f>IF($A8="","",$J8*$D8)</f>
        <v/>
      </c>
    </row>
    <row r="9">
      <c r="A9" s="7" t="inlineStr">
        <is>
          <t>P008</t>
        </is>
      </c>
      <c r="B9" s="7" t="inlineStr">
        <is>
          <t>Alfajor Triple</t>
        </is>
      </c>
      <c r="C9" s="7" t="inlineStr">
        <is>
          <t>Kiosco</t>
        </is>
      </c>
      <c r="D9" s="8" t="n">
        <v>350</v>
      </c>
      <c r="E9" s="8" t="n">
        <v>700</v>
      </c>
      <c r="F9" s="7" t="n">
        <v>100</v>
      </c>
      <c r="G9" s="7" t="n">
        <v>20</v>
      </c>
      <c r="H9" s="9">
        <f>IF($A9="","",SUMIFS(Movimientos!$D$2:$D$999,Movimientos!$B$2:$B$999,$A9,Movimientos!$C$2:$C$999,"Entrada"))</f>
        <v/>
      </c>
      <c r="I9" s="9">
        <f>IF($A9="","",SUMIFS(Movimientos!$D$2:$D$999,Movimientos!$B$2:$B$999,$A9,Movimientos!$C$2:$C$999,"Venta"))</f>
        <v/>
      </c>
      <c r="J9" s="9">
        <f>IF($A9="","",$F9+$H9-$I9)</f>
        <v/>
      </c>
      <c r="K9" s="10">
        <f>IF($A9="","",IF($J9&lt;=$G9,"REPONER",""))</f>
        <v/>
      </c>
      <c r="L9" s="11">
        <f>IF($A9="","",$J9*$D9)</f>
        <v/>
      </c>
    </row>
    <row r="10">
      <c r="A10" s="7" t="inlineStr">
        <is>
          <t>P009</t>
        </is>
      </c>
      <c r="B10" s="7" t="inlineStr">
        <is>
          <t>Chicles Menta</t>
        </is>
      </c>
      <c r="C10" s="7" t="inlineStr">
        <is>
          <t>Kiosco</t>
        </is>
      </c>
      <c r="D10" s="8" t="n">
        <v>150</v>
      </c>
      <c r="E10" s="8" t="n">
        <v>350</v>
      </c>
      <c r="F10" s="7" t="n">
        <v>80</v>
      </c>
      <c r="G10" s="7" t="n">
        <v>15</v>
      </c>
      <c r="H10" s="9">
        <f>IF($A10="","",SUMIFS(Movimientos!$D$2:$D$999,Movimientos!$B$2:$B$999,$A10,Movimientos!$C$2:$C$999,"Entrada"))</f>
        <v/>
      </c>
      <c r="I10" s="9">
        <f>IF($A10="","",SUMIFS(Movimientos!$D$2:$D$999,Movimientos!$B$2:$B$999,$A10,Movimientos!$C$2:$C$999,"Venta"))</f>
        <v/>
      </c>
      <c r="J10" s="9">
        <f>IF($A10="","",$F10+$H10-$I10)</f>
        <v/>
      </c>
      <c r="K10" s="10">
        <f>IF($A10="","",IF($J10&lt;=$G10,"REPONER",""))</f>
        <v/>
      </c>
      <c r="L10" s="11">
        <f>IF($A10="","",$J10*$D10)</f>
        <v/>
      </c>
    </row>
    <row r="11">
      <c r="A11" s="7" t="inlineStr">
        <is>
          <t>P010</t>
        </is>
      </c>
      <c r="B11" s="7" t="inlineStr">
        <is>
          <t>Pilas AA x2</t>
        </is>
      </c>
      <c r="C11" s="7" t="inlineStr">
        <is>
          <t>Varios</t>
        </is>
      </c>
      <c r="D11" s="8" t="n">
        <v>600</v>
      </c>
      <c r="E11" s="8" t="n">
        <v>1200</v>
      </c>
      <c r="F11" s="7" t="n">
        <v>15</v>
      </c>
      <c r="G11" s="7" t="n">
        <v>5</v>
      </c>
      <c r="H11" s="9">
        <f>IF($A11="","",SUMIFS(Movimientos!$D$2:$D$999,Movimientos!$B$2:$B$999,$A11,Movimientos!$C$2:$C$999,"Entrada"))</f>
        <v/>
      </c>
      <c r="I11" s="9">
        <f>IF($A11="","",SUMIFS(Movimientos!$D$2:$D$999,Movimientos!$B$2:$B$999,$A11,Movimientos!$C$2:$C$999,"Venta"))</f>
        <v/>
      </c>
      <c r="J11" s="9">
        <f>IF($A11="","",$F11+$H11-$I11)</f>
        <v/>
      </c>
      <c r="K11" s="10">
        <f>IF($A11="","",IF($J11&lt;=$G11,"REPONER",""))</f>
        <v/>
      </c>
      <c r="L11" s="11">
        <f>IF($A11="","",$J11*$D11)</f>
        <v/>
      </c>
    </row>
    <row r="12">
      <c r="A12" s="7" t="n"/>
      <c r="B12" s="7" t="n"/>
      <c r="C12" s="7" t="n"/>
      <c r="D12" s="8" t="n"/>
      <c r="E12" s="8" t="n"/>
      <c r="F12" s="7" t="n"/>
      <c r="G12" s="7" t="n"/>
      <c r="H12" s="9">
        <f>IF($A12="","",SUMIFS(Movimientos!$D$2:$D$999,Movimientos!$B$2:$B$999,$A12,Movimientos!$C$2:$C$999,"Entrada"))</f>
        <v/>
      </c>
      <c r="I12" s="9">
        <f>IF($A12="","",SUMIFS(Movimientos!$D$2:$D$999,Movimientos!$B$2:$B$999,$A12,Movimientos!$C$2:$C$999,"Venta"))</f>
        <v/>
      </c>
      <c r="J12" s="9">
        <f>IF($A12="","",$F12+$H12-$I12)</f>
        <v/>
      </c>
      <c r="K12" s="10">
        <f>IF($A12="","",IF($J12&lt;=$G12,"REPONER",""))</f>
        <v/>
      </c>
      <c r="L12" s="11">
        <f>IF($A12="","",$J12*$D12)</f>
        <v/>
      </c>
    </row>
    <row r="13">
      <c r="A13" s="7" t="n"/>
      <c r="B13" s="7" t="n"/>
      <c r="C13" s="7" t="n"/>
      <c r="D13" s="8" t="n"/>
      <c r="E13" s="8" t="n"/>
      <c r="F13" s="7" t="n"/>
      <c r="G13" s="7" t="n"/>
      <c r="H13" s="9">
        <f>IF($A13="","",SUMIFS(Movimientos!$D$2:$D$999,Movimientos!$B$2:$B$999,$A13,Movimientos!$C$2:$C$999,"Entrada"))</f>
        <v/>
      </c>
      <c r="I13" s="9">
        <f>IF($A13="","",SUMIFS(Movimientos!$D$2:$D$999,Movimientos!$B$2:$B$999,$A13,Movimientos!$C$2:$C$999,"Venta"))</f>
        <v/>
      </c>
      <c r="J13" s="9">
        <f>IF($A13="","",$F13+$H13-$I13)</f>
        <v/>
      </c>
      <c r="K13" s="10">
        <f>IF($A13="","",IF($J13&lt;=$G13,"REPONER",""))</f>
        <v/>
      </c>
      <c r="L13" s="11">
        <f>IF($A13="","",$J13*$D13)</f>
        <v/>
      </c>
    </row>
    <row r="14">
      <c r="A14" s="7" t="n"/>
      <c r="B14" s="7" t="n"/>
      <c r="C14" s="7" t="n"/>
      <c r="D14" s="8" t="n"/>
      <c r="E14" s="8" t="n"/>
      <c r="F14" s="7" t="n"/>
      <c r="G14" s="7" t="n"/>
      <c r="H14" s="9">
        <f>IF($A14="","",SUMIFS(Movimientos!$D$2:$D$999,Movimientos!$B$2:$B$999,$A14,Movimientos!$C$2:$C$999,"Entrada"))</f>
        <v/>
      </c>
      <c r="I14" s="9">
        <f>IF($A14="","",SUMIFS(Movimientos!$D$2:$D$999,Movimientos!$B$2:$B$999,$A14,Movimientos!$C$2:$C$999,"Venta"))</f>
        <v/>
      </c>
      <c r="J14" s="9">
        <f>IF($A14="","",$F14+$H14-$I14)</f>
        <v/>
      </c>
      <c r="K14" s="10">
        <f>IF($A14="","",IF($J14&lt;=$G14,"REPONER",""))</f>
        <v/>
      </c>
      <c r="L14" s="11">
        <f>IF($A14="","",$J14*$D14)</f>
        <v/>
      </c>
    </row>
    <row r="15">
      <c r="A15" s="7" t="n"/>
      <c r="B15" s="7" t="n"/>
      <c r="C15" s="7" t="n"/>
      <c r="D15" s="8" t="n"/>
      <c r="E15" s="8" t="n"/>
      <c r="F15" s="7" t="n"/>
      <c r="G15" s="7" t="n"/>
      <c r="H15" s="9">
        <f>IF($A15="","",SUMIFS(Movimientos!$D$2:$D$999,Movimientos!$B$2:$B$999,$A15,Movimientos!$C$2:$C$999,"Entrada"))</f>
        <v/>
      </c>
      <c r="I15" s="9">
        <f>IF($A15="","",SUMIFS(Movimientos!$D$2:$D$999,Movimientos!$B$2:$B$999,$A15,Movimientos!$C$2:$C$999,"Venta"))</f>
        <v/>
      </c>
      <c r="J15" s="9">
        <f>IF($A15="","",$F15+$H15-$I15)</f>
        <v/>
      </c>
      <c r="K15" s="10">
        <f>IF($A15="","",IF($J15&lt;=$G15,"REPONER",""))</f>
        <v/>
      </c>
      <c r="L15" s="11">
        <f>IF($A15="","",$J15*$D15)</f>
        <v/>
      </c>
    </row>
    <row r="16">
      <c r="A16" s="7" t="n"/>
      <c r="B16" s="7" t="n"/>
      <c r="C16" s="7" t="n"/>
      <c r="D16" s="8" t="n"/>
      <c r="E16" s="8" t="n"/>
      <c r="F16" s="7" t="n"/>
      <c r="G16" s="7" t="n"/>
      <c r="H16" s="9">
        <f>IF($A16="","",SUMIFS(Movimientos!$D$2:$D$999,Movimientos!$B$2:$B$999,$A16,Movimientos!$C$2:$C$999,"Entrada"))</f>
        <v/>
      </c>
      <c r="I16" s="9">
        <f>IF($A16="","",SUMIFS(Movimientos!$D$2:$D$999,Movimientos!$B$2:$B$999,$A16,Movimientos!$C$2:$C$999,"Venta"))</f>
        <v/>
      </c>
      <c r="J16" s="9">
        <f>IF($A16="","",$F16+$H16-$I16)</f>
        <v/>
      </c>
      <c r="K16" s="10">
        <f>IF($A16="","",IF($J16&lt;=$G16,"REPONER",""))</f>
        <v/>
      </c>
      <c r="L16" s="11">
        <f>IF($A16="","",$J16*$D16)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K2:K16">
    <cfRule type="expression" priority="1" dxfId="0">
      <formula>$K2="REPONER"</formula>
    </cfRule>
  </conditionalFormatting>
  <dataValidations count="1">
    <dataValidation sqref="C2:C16" showDropDown="0" showInputMessage="0" showErrorMessage="0" allowBlank="1" type="list">
      <formula1>Categorías!$A$2:$A$31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4" customWidth="1" min="5" max="5"/>
    <col width="14" customWidth="1" min="6" max="6"/>
    <col width="22" customWidth="1" min="7" max="7"/>
  </cols>
  <sheetData>
    <row r="1">
      <c r="A1" s="6" t="inlineStr">
        <is>
          <t>Fecha</t>
        </is>
      </c>
      <c r="B1" s="6" t="inlineStr">
        <is>
          <t>Código</t>
        </is>
      </c>
      <c r="C1" s="6" t="inlineStr">
        <is>
          <t>Tipo</t>
        </is>
      </c>
      <c r="D1" s="6" t="inlineStr">
        <is>
          <t>Cantidad</t>
        </is>
      </c>
      <c r="E1" s="6" t="inlineStr">
        <is>
          <t>Precio unitario</t>
        </is>
      </c>
      <c r="F1" s="6" t="inlineStr">
        <is>
          <t>Total</t>
        </is>
      </c>
      <c r="G1" s="6" t="inlineStr">
        <is>
          <t>Producto</t>
        </is>
      </c>
    </row>
    <row r="2">
      <c r="A2" s="12" t="inlineStr">
        <is>
          <t>2026-01-05</t>
        </is>
      </c>
      <c r="B2" s="7" t="inlineStr">
        <is>
          <t>P001</t>
        </is>
      </c>
      <c r="C2" s="7" t="inlineStr">
        <is>
          <t>Entrada</t>
        </is>
      </c>
      <c r="D2" s="7" t="n">
        <v>20</v>
      </c>
      <c r="E2" s="8" t="n">
        <v>900</v>
      </c>
      <c r="F2" s="11">
        <f>IF($B2="","",$D2*$E2)</f>
        <v/>
      </c>
      <c r="G2" s="9">
        <f>IF($B2="","",IFERROR(INDEX(Productos!$B$2:$B$16,MATCH($B2,Productos!$A$2:$A$16,0)),"(no existe)"))</f>
        <v/>
      </c>
    </row>
    <row r="3">
      <c r="A3" s="12" t="inlineStr">
        <is>
          <t>2026-01-06</t>
        </is>
      </c>
      <c r="B3" s="7" t="inlineStr">
        <is>
          <t>P002</t>
        </is>
      </c>
      <c r="C3" s="7" t="inlineStr">
        <is>
          <t>Entrada</t>
        </is>
      </c>
      <c r="D3" s="7" t="n">
        <v>30</v>
      </c>
      <c r="E3" s="8" t="n">
        <v>500</v>
      </c>
      <c r="F3" s="11">
        <f>IF($B3="","",$D3*$E3)</f>
        <v/>
      </c>
      <c r="G3" s="9">
        <f>IF($B3="","",IFERROR(INDEX(Productos!$B$2:$B$16,MATCH($B3,Productos!$A$2:$A$16,0)),"(no existe)"))</f>
        <v/>
      </c>
    </row>
    <row r="4">
      <c r="A4" s="12" t="inlineStr">
        <is>
          <t>2026-01-07</t>
        </is>
      </c>
      <c r="B4" s="7" t="inlineStr">
        <is>
          <t>P001</t>
        </is>
      </c>
      <c r="C4" s="7" t="inlineStr">
        <is>
          <t>Venta</t>
        </is>
      </c>
      <c r="D4" s="7" t="n">
        <v>5</v>
      </c>
      <c r="E4" s="8" t="n">
        <v>1500</v>
      </c>
      <c r="F4" s="11">
        <f>IF($B4="","",$D4*$E4)</f>
        <v/>
      </c>
      <c r="G4" s="9">
        <f>IF($B4="","",IFERROR(INDEX(Productos!$B$2:$B$16,MATCH($B4,Productos!$A$2:$A$16,0)),"(no existe)"))</f>
        <v/>
      </c>
    </row>
    <row r="5">
      <c r="A5" s="12" t="inlineStr">
        <is>
          <t>2026-01-08</t>
        </is>
      </c>
      <c r="B5" s="7" t="inlineStr">
        <is>
          <t>P004</t>
        </is>
      </c>
      <c r="C5" s="7" t="inlineStr">
        <is>
          <t>Venta</t>
        </is>
      </c>
      <c r="D5" s="7" t="n">
        <v>8</v>
      </c>
      <c r="E5" s="8" t="n">
        <v>1700</v>
      </c>
      <c r="F5" s="11">
        <f>IF($B5="","",$D5*$E5)</f>
        <v/>
      </c>
      <c r="G5" s="9">
        <f>IF($B5="","",IFERROR(INDEX(Productos!$B$2:$B$16,MATCH($B5,Productos!$A$2:$A$16,0)),"(no existe)"))</f>
        <v/>
      </c>
    </row>
    <row r="6">
      <c r="A6" s="12" t="inlineStr">
        <is>
          <t>2026-01-10</t>
        </is>
      </c>
      <c r="B6" s="7" t="inlineStr">
        <is>
          <t>P005</t>
        </is>
      </c>
      <c r="C6" s="7" t="inlineStr">
        <is>
          <t>Venta</t>
        </is>
      </c>
      <c r="D6" s="7" t="n">
        <v>12</v>
      </c>
      <c r="E6" s="8" t="n">
        <v>800</v>
      </c>
      <c r="F6" s="11">
        <f>IF($B6="","",$D6*$E6)</f>
        <v/>
      </c>
      <c r="G6" s="9">
        <f>IF($B6="","",IFERROR(INDEX(Productos!$B$2:$B$16,MATCH($B6,Productos!$A$2:$A$16,0)),"(no existe)"))</f>
        <v/>
      </c>
    </row>
    <row r="7">
      <c r="A7" s="12" t="inlineStr">
        <is>
          <t>2026-01-12</t>
        </is>
      </c>
      <c r="B7" s="7" t="inlineStr">
        <is>
          <t>P008</t>
        </is>
      </c>
      <c r="C7" s="7" t="inlineStr">
        <is>
          <t>Venta</t>
        </is>
      </c>
      <c r="D7" s="7" t="n">
        <v>15</v>
      </c>
      <c r="E7" s="8" t="n">
        <v>700</v>
      </c>
      <c r="F7" s="11">
        <f>IF($B7="","",$D7*$E7)</f>
        <v/>
      </c>
      <c r="G7" s="9">
        <f>IF($B7="","",IFERROR(INDEX(Productos!$B$2:$B$16,MATCH($B7,Productos!$A$2:$A$16,0)),"(no existe)"))</f>
        <v/>
      </c>
    </row>
    <row r="8">
      <c r="A8" s="12" t="inlineStr">
        <is>
          <t>2026-01-14</t>
        </is>
      </c>
      <c r="B8" s="7" t="inlineStr">
        <is>
          <t>P003</t>
        </is>
      </c>
      <c r="C8" s="7" t="inlineStr">
        <is>
          <t>Entrada</t>
        </is>
      </c>
      <c r="D8" s="7" t="n">
        <v>10</v>
      </c>
      <c r="E8" s="8" t="n">
        <v>1600</v>
      </c>
      <c r="F8" s="11">
        <f>IF($B8="","",$D8*$E8)</f>
        <v/>
      </c>
      <c r="G8" s="9">
        <f>IF($B8="","",IFERROR(INDEX(Productos!$B$2:$B$16,MATCH($B8,Productos!$A$2:$A$16,0)),"(no existe)"))</f>
        <v/>
      </c>
    </row>
    <row r="9">
      <c r="A9" s="12" t="inlineStr">
        <is>
          <t>2026-01-15</t>
        </is>
      </c>
      <c r="B9" s="7" t="inlineStr">
        <is>
          <t>P006</t>
        </is>
      </c>
      <c r="C9" s="7" t="inlineStr">
        <is>
          <t>Venta</t>
        </is>
      </c>
      <c r="D9" s="7" t="n">
        <v>4</v>
      </c>
      <c r="E9" s="8" t="n">
        <v>1300</v>
      </c>
      <c r="F9" s="11">
        <f>IF($B9="","",$D9*$E9)</f>
        <v/>
      </c>
      <c r="G9" s="9">
        <f>IF($B9="","",IFERROR(INDEX(Productos!$B$2:$B$16,MATCH($B9,Productos!$A$2:$A$16,0)),"(no existe)"))</f>
        <v/>
      </c>
    </row>
    <row r="10">
      <c r="A10" s="12" t="inlineStr">
        <is>
          <t>2026-01-18</t>
        </is>
      </c>
      <c r="B10" s="7" t="inlineStr">
        <is>
          <t>P009</t>
        </is>
      </c>
      <c r="C10" s="7" t="inlineStr">
        <is>
          <t>Venta</t>
        </is>
      </c>
      <c r="D10" s="7" t="n">
        <v>20</v>
      </c>
      <c r="E10" s="8" t="n">
        <v>350</v>
      </c>
      <c r="F10" s="11">
        <f>IF($B10="","",$D10*$E10)</f>
        <v/>
      </c>
      <c r="G10" s="9">
        <f>IF($B10="","",IFERROR(INDEX(Productos!$B$2:$B$16,MATCH($B10,Productos!$A$2:$A$16,0)),"(no existe)"))</f>
        <v/>
      </c>
    </row>
    <row r="11">
      <c r="A11" s="12" t="inlineStr">
        <is>
          <t>2026-01-20</t>
        </is>
      </c>
      <c r="B11" s="7" t="inlineStr">
        <is>
          <t>P002</t>
        </is>
      </c>
      <c r="C11" s="7" t="inlineStr">
        <is>
          <t>Venta</t>
        </is>
      </c>
      <c r="D11" s="7" t="n">
        <v>10</v>
      </c>
      <c r="E11" s="8" t="n">
        <v>900</v>
      </c>
      <c r="F11" s="11">
        <f>IF($B11="","",$D11*$E11)</f>
        <v/>
      </c>
      <c r="G11" s="9">
        <f>IF($B11="","",IFERROR(INDEX(Productos!$B$2:$B$16,MATCH($B11,Productos!$A$2:$A$16,0)),"(no existe)"))</f>
        <v/>
      </c>
    </row>
    <row r="12">
      <c r="A12" s="12" t="inlineStr">
        <is>
          <t>2026-01-22</t>
        </is>
      </c>
      <c r="B12" s="7" t="inlineStr">
        <is>
          <t>P010</t>
        </is>
      </c>
      <c r="C12" s="7" t="inlineStr">
        <is>
          <t>Venta</t>
        </is>
      </c>
      <c r="D12" s="7" t="n">
        <v>3</v>
      </c>
      <c r="E12" s="8" t="n">
        <v>1200</v>
      </c>
      <c r="F12" s="11">
        <f>IF($B12="","",$D12*$E12)</f>
        <v/>
      </c>
      <c r="G12" s="9">
        <f>IF($B12="","",IFERROR(INDEX(Productos!$B$2:$B$16,MATCH($B12,Productos!$A$2:$A$16,0)),"(no existe)"))</f>
        <v/>
      </c>
    </row>
    <row r="13">
      <c r="A13" s="12" t="inlineStr">
        <is>
          <t>2026-01-25</t>
        </is>
      </c>
      <c r="B13" s="7" t="inlineStr">
        <is>
          <t>P007</t>
        </is>
      </c>
      <c r="C13" s="7" t="inlineStr">
        <is>
          <t>Venta</t>
        </is>
      </c>
      <c r="D13" s="7" t="n">
        <v>5</v>
      </c>
      <c r="E13" s="8" t="n">
        <v>950</v>
      </c>
      <c r="F13" s="11">
        <f>IF($B13="","",$D13*$E13)</f>
        <v/>
      </c>
      <c r="G13" s="9">
        <f>IF($B13="","",IFERROR(INDEX(Productos!$B$2:$B$16,MATCH($B13,Productos!$A$2:$A$16,0)),"(no existe)"))</f>
        <v/>
      </c>
    </row>
    <row r="14">
      <c r="A14" s="12" t="inlineStr">
        <is>
          <t>2026-01-27</t>
        </is>
      </c>
      <c r="B14" s="7" t="inlineStr">
        <is>
          <t>P004</t>
        </is>
      </c>
      <c r="C14" s="7" t="inlineStr">
        <is>
          <t>Entrada</t>
        </is>
      </c>
      <c r="D14" s="7" t="n">
        <v>15</v>
      </c>
      <c r="E14" s="8" t="n">
        <v>900</v>
      </c>
      <c r="F14" s="11">
        <f>IF($B14="","",$D14*$E14)</f>
        <v/>
      </c>
      <c r="G14" s="9">
        <f>IF($B14="","",IFERROR(INDEX(Productos!$B$2:$B$16,MATCH($B14,Productos!$A$2:$A$16,0)),"(no existe)"))</f>
        <v/>
      </c>
    </row>
    <row r="15">
      <c r="A15" s="12" t="inlineStr">
        <is>
          <t>2026-01-28</t>
        </is>
      </c>
      <c r="B15" s="7" t="inlineStr">
        <is>
          <t>P008</t>
        </is>
      </c>
      <c r="C15" s="7" t="inlineStr">
        <is>
          <t>Venta</t>
        </is>
      </c>
      <c r="D15" s="7" t="n">
        <v>10</v>
      </c>
      <c r="E15" s="8" t="n">
        <v>700</v>
      </c>
      <c r="F15" s="11">
        <f>IF($B15="","",$D15*$E15)</f>
        <v/>
      </c>
      <c r="G15" s="9">
        <f>IF($B15="","",IFERROR(INDEX(Productos!$B$2:$B$16,MATCH($B15,Productos!$A$2:$A$16,0)),"(no existe)"))</f>
        <v/>
      </c>
    </row>
    <row r="16">
      <c r="A16" s="12" t="inlineStr">
        <is>
          <t>2026-01-30</t>
        </is>
      </c>
      <c r="B16" s="7" t="inlineStr">
        <is>
          <t>P001</t>
        </is>
      </c>
      <c r="C16" s="7" t="inlineStr">
        <is>
          <t>Venta</t>
        </is>
      </c>
      <c r="D16" s="7" t="n">
        <v>6</v>
      </c>
      <c r="E16" s="8" t="n">
        <v>1500</v>
      </c>
      <c r="F16" s="11">
        <f>IF($B16="","",$D16*$E16)</f>
        <v/>
      </c>
      <c r="G16" s="9">
        <f>IF($B16="","",IFERROR(INDEX(Productos!$B$2:$B$16,MATCH($B16,Productos!$A$2:$A$16,0)),"(no existe)"))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2">
    <dataValidation sqref="B2:B16" showDropDown="0" showInputMessage="0" showErrorMessage="0" allowBlank="1" type="list">
      <formula1>Productos!$A$2:$A$16</formula1>
    </dataValidation>
    <dataValidation sqref="C2:C16" showDropDown="0" showInputMessage="0" showErrorMessage="0" allowBlank="1" type="list">
      <formula1>"Entrada,Venta"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2026-09-28T00:04:29Z</dcterms:created>
  <dcterms:modified xmlns:dcterms="http://purl.org/dc/terms/" xmlns:xsi="http://www.w3.org/2001/XMLSchema-instance" xsi:type="dcterms:W3CDTF">2026-09-28T00:04:29Z</dcterms:modified>
</cp:coreProperties>
</file>